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3 trim 2023/"/>
    </mc:Choice>
  </mc:AlternateContent>
  <xr:revisionPtr revIDLastSave="61" documentId="8_{CB89936A-A78E-4A62-87B8-023D34D110E1}" xr6:coauthVersionLast="47" xr6:coauthVersionMax="47" xr10:uidLastSave="{EFCE879F-1357-47D5-A3DC-CA1DC546F4A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S108" i="1" s="1"/>
  <c r="V108" i="1" s="1"/>
  <c r="M107" i="1"/>
  <c r="S107" i="1" s="1"/>
  <c r="M106" i="1"/>
  <c r="S106" i="1" s="1"/>
  <c r="V106" i="1" s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44" i="1"/>
  <c r="J52" i="1"/>
  <c r="J44" i="1"/>
  <c r="J36" i="1" s="1"/>
  <c r="J28" i="1" s="1"/>
  <c r="J20" i="1" s="1"/>
  <c r="I53" i="1"/>
  <c r="I45" i="1" s="1"/>
  <c r="J53" i="1"/>
  <c r="J45" i="1" s="1"/>
  <c r="J37" i="1" s="1"/>
  <c r="J29" i="1" s="1"/>
  <c r="J21" i="1" s="1"/>
  <c r="J50" i="1"/>
  <c r="J42" i="1" s="1"/>
  <c r="I50" i="1"/>
  <c r="I83" i="1"/>
  <c r="I75" i="1" s="1"/>
  <c r="I67" i="1" s="1"/>
  <c r="J83" i="1"/>
  <c r="I84" i="1"/>
  <c r="I76" i="1" s="1"/>
  <c r="I68" i="1" s="1"/>
  <c r="J84" i="1"/>
  <c r="I85" i="1"/>
  <c r="J85" i="1"/>
  <c r="J77" i="1" s="1"/>
  <c r="J69" i="1" s="1"/>
  <c r="J82" i="1"/>
  <c r="J74" i="1" s="1"/>
  <c r="J66" i="1" s="1"/>
  <c r="I82" i="1"/>
  <c r="I74" i="1" s="1"/>
  <c r="I66" i="1" s="1"/>
  <c r="I100" i="1"/>
  <c r="I92" i="1" s="1"/>
  <c r="J100" i="1"/>
  <c r="I101" i="1"/>
  <c r="J101" i="1"/>
  <c r="J93" i="1" s="1"/>
  <c r="M98" i="1"/>
  <c r="J92" i="1"/>
  <c r="J90" i="1"/>
  <c r="I139" i="1"/>
  <c r="I131" i="1" s="1"/>
  <c r="J139" i="1"/>
  <c r="I140" i="1"/>
  <c r="I132" i="1" s="1"/>
  <c r="J140" i="1"/>
  <c r="I141" i="1"/>
  <c r="I133" i="1" s="1"/>
  <c r="J141" i="1"/>
  <c r="J133" i="1" s="1"/>
  <c r="J138" i="1"/>
  <c r="J130" i="1" s="1"/>
  <c r="I138" i="1"/>
  <c r="I130" i="1" s="1"/>
  <c r="J132" i="1"/>
  <c r="S60" i="1"/>
  <c r="J151" i="1"/>
  <c r="I151" i="1"/>
  <c r="J150" i="1"/>
  <c r="I150" i="1"/>
  <c r="J111" i="1"/>
  <c r="I111" i="1"/>
  <c r="J110" i="1"/>
  <c r="I110" i="1"/>
  <c r="J63" i="1"/>
  <c r="I63" i="1"/>
  <c r="J62" i="1"/>
  <c r="I62" i="1"/>
  <c r="V60" i="1"/>
  <c r="L143" i="1"/>
  <c r="I90" i="1"/>
  <c r="M90" i="1" s="1"/>
  <c r="J54" i="1" l="1"/>
  <c r="J55" i="1"/>
  <c r="M101" i="1"/>
  <c r="J102" i="1"/>
  <c r="J143" i="1"/>
  <c r="M84" i="1"/>
  <c r="J131" i="1"/>
  <c r="I87" i="1"/>
  <c r="M50" i="1"/>
  <c r="J13" i="1"/>
  <c r="I77" i="1"/>
  <c r="I69" i="1" s="1"/>
  <c r="I70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I93" i="1"/>
  <c r="I94" i="1" s="1"/>
  <c r="S147" i="1"/>
  <c r="V147" i="1" s="1"/>
  <c r="I135" i="1"/>
  <c r="V59" i="1"/>
  <c r="T59" i="1"/>
  <c r="M51" i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L69" i="1"/>
  <c r="L87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I79" i="1"/>
  <c r="T85" i="1"/>
  <c r="S90" i="1"/>
  <c r="T90" i="1" s="1"/>
  <c r="M102" i="1"/>
  <c r="S98" i="1"/>
  <c r="V99" i="1"/>
  <c r="V107" i="1"/>
  <c r="T107" i="1"/>
  <c r="T99" i="1"/>
  <c r="M103" i="1"/>
  <c r="I103" i="1"/>
  <c r="M91" i="1"/>
  <c r="J75" i="1"/>
  <c r="T60" i="1"/>
  <c r="I54" i="1"/>
  <c r="M53" i="1"/>
  <c r="M55" i="1" s="1"/>
  <c r="I55" i="1"/>
  <c r="I47" i="1"/>
  <c r="M45" i="1"/>
  <c r="I37" i="1"/>
  <c r="T61" i="1"/>
  <c r="V61" i="1"/>
  <c r="S62" i="1"/>
  <c r="M62" i="1"/>
  <c r="M63" i="1"/>
  <c r="M44" i="1"/>
  <c r="I36" i="1"/>
  <c r="S51" i="1"/>
  <c r="T51" i="1" s="1"/>
  <c r="J43" i="1"/>
  <c r="I11" i="1"/>
  <c r="S63" i="1"/>
  <c r="S50" i="1"/>
  <c r="T50" i="1" s="1"/>
  <c r="I42" i="1"/>
  <c r="S103" i="1" l="1"/>
  <c r="S111" i="1"/>
  <c r="T109" i="1"/>
  <c r="I71" i="1"/>
  <c r="M69" i="1"/>
  <c r="M70" i="1" s="1"/>
  <c r="I78" i="1"/>
  <c r="M77" i="1"/>
  <c r="S77" i="1" s="1"/>
  <c r="V77" i="1" s="1"/>
  <c r="M86" i="1"/>
  <c r="S110" i="1"/>
  <c r="M87" i="1"/>
  <c r="S83" i="1"/>
  <c r="T52" i="1"/>
  <c r="S151" i="1"/>
  <c r="J38" i="1"/>
  <c r="I95" i="1"/>
  <c r="M93" i="1"/>
  <c r="M94" i="1" s="1"/>
  <c r="T147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S130" i="1"/>
  <c r="M134" i="1"/>
  <c r="M76" i="1"/>
  <c r="T84" i="1"/>
  <c r="T92" i="1"/>
  <c r="T100" i="1"/>
  <c r="T101" i="1"/>
  <c r="V66" i="1"/>
  <c r="S102" i="1"/>
  <c r="V98" i="1"/>
  <c r="T98" i="1"/>
  <c r="V74" i="1"/>
  <c r="V82" i="1"/>
  <c r="S86" i="1"/>
  <c r="V90" i="1"/>
  <c r="J67" i="1"/>
  <c r="J79" i="1"/>
  <c r="M75" i="1"/>
  <c r="V83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93" i="1" l="1"/>
  <c r="V93" i="1" s="1"/>
  <c r="S78" i="1"/>
  <c r="M78" i="1"/>
  <c r="T77" i="1"/>
  <c r="S94" i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95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36" i="1" l="1"/>
  <c r="V69" i="1"/>
  <c r="T69" i="1"/>
  <c r="S70" i="1"/>
  <c r="T76" i="1"/>
  <c r="S68" i="1"/>
  <c r="V68" i="1" s="1"/>
  <c r="S67" i="1"/>
  <c r="T67" i="1" s="1"/>
  <c r="M71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T34" i="1" s="1"/>
  <c r="M38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T11" i="1" s="1"/>
  <c r="M15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<sst xmlns="http://schemas.openxmlformats.org/spreadsheetml/2006/main" count="1009" uniqueCount="68">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</sst>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4" borderId="4" xfId="0" applyNumberFormat="1" applyFont="1" applyFill="1" applyBorder="1" applyAlignment="1">
      <alignment horizontal="right" vertical="center" wrapText="1"/>
    </xf>
    <xf numFmtId="164" fontId="5" fillId="4" borderId="5" xfId="0" applyNumberFormat="1" applyFont="1" applyFill="1" applyBorder="1" applyAlignment="1">
      <alignment horizontal="right" vertical="center" wrapText="1"/>
    </xf>
    <xf numFmtId="3" fontId="5" fillId="4" borderId="4" xfId="0" applyNumberFormat="1" applyFont="1" applyFill="1" applyBorder="1" applyAlignment="1">
      <alignment horizontal="right" vertical="center" wrapText="1"/>
    </xf>
    <xf numFmtId="3" fontId="5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165" fontId="5" fillId="4" borderId="4" xfId="0" applyNumberFormat="1" applyFont="1" applyFill="1" applyBorder="1" applyAlignment="1">
      <alignment horizontal="right" vertical="center" wrapText="1"/>
    </xf>
    <xf numFmtId="165" fontId="5" fillId="4" borderId="5" xfId="0" applyNumberFormat="1" applyFont="1" applyFill="1" applyBorder="1" applyAlignment="1">
      <alignment horizontal="right" vertical="center" wrapText="1"/>
    </xf>
    <xf numFmtId="0" fontId="1" fillId="4" borderId="0" xfId="0" applyFont="1" applyFill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A3" zoomScaleNormal="100" workbookViewId="0">
      <pane ySplit="2355" activePane="bottomLeft"/>
      <selection activeCell="B5" sqref="B5:V5"/>
      <selection pane="bottomLeft" activeCell="J61" sqref="J61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80394125</v>
      </c>
      <c r="J10" s="8">
        <f t="shared" si="0"/>
        <v>81060720</v>
      </c>
      <c r="K10" s="10">
        <v>0</v>
      </c>
      <c r="L10" s="9">
        <f>L18+L66</f>
        <v>0</v>
      </c>
      <c r="M10" s="9">
        <f>I10+J10+K10+L10</f>
        <v>161454845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161454845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77630434.859999999</v>
      </c>
      <c r="J11" s="8">
        <f t="shared" si="0"/>
        <v>85999976.349999994</v>
      </c>
      <c r="K11" s="10">
        <v>0</v>
      </c>
      <c r="L11" s="9">
        <f>L19+L67</f>
        <v>0</v>
      </c>
      <c r="M11" s="9">
        <f>I11+J11+K11+L11</f>
        <v>163630411.20999998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163630411.20999998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71461661.390000015</v>
      </c>
      <c r="J13" s="8">
        <f t="shared" si="0"/>
        <v>47316603.710000023</v>
      </c>
      <c r="K13" s="10">
        <v>0</v>
      </c>
      <c r="L13" s="9">
        <f>L21+L69</f>
        <v>0</v>
      </c>
      <c r="M13" s="9">
        <f>I13+J13+K13+L13</f>
        <v>118778265.10000004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118778265.10000004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88.889158741388158</v>
      </c>
      <c r="J14" s="11">
        <f>J13/J10*100</f>
        <v>58.371802902811652</v>
      </c>
      <c r="K14" s="10">
        <v>0</v>
      </c>
      <c r="L14" s="11">
        <v>0</v>
      </c>
      <c r="M14" s="11">
        <f>M13/M10*100</f>
        <v>73.567482660554447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73.567482660554447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92.053666218507146</v>
      </c>
      <c r="J15" s="11">
        <f>J13/J11*100</f>
        <v>55.019321769848403</v>
      </c>
      <c r="K15" s="10">
        <v>0</v>
      </c>
      <c r="L15" s="11" t="e">
        <f>L13/L11*100</f>
        <v>#DIV/0!</v>
      </c>
      <c r="M15" s="11">
        <f>M13/M11*100</f>
        <v>72.589358067164184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72.589358067164184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2384456</v>
      </c>
      <c r="J18" s="8">
        <f>J26</f>
        <v>377701</v>
      </c>
      <c r="K18" s="10">
        <v>0</v>
      </c>
      <c r="L18" s="10">
        <v>0</v>
      </c>
      <c r="M18" s="9">
        <f>I18+J18+K18+L18</f>
        <v>2762157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2762157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2234906.2599999998</v>
      </c>
      <c r="J19" s="8">
        <f t="shared" si="1"/>
        <v>140540.18</v>
      </c>
      <c r="K19" s="10">
        <v>0</v>
      </c>
      <c r="L19" s="10">
        <v>0</v>
      </c>
      <c r="M19" s="9">
        <f>I19+J19+K19+L19</f>
        <v>2375446.44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2375446.44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2231869.54</v>
      </c>
      <c r="J21" s="8">
        <f t="shared" si="1"/>
        <v>62577.08</v>
      </c>
      <c r="K21" s="10">
        <v>0</v>
      </c>
      <c r="L21" s="10">
        <v>0</v>
      </c>
      <c r="M21" s="9">
        <f>I21+J21+K21+L21</f>
        <v>2294446.62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2294446.62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93.600785252485267</v>
      </c>
      <c r="J22" s="11">
        <f>J21/J18*100</f>
        <v>16.567888356133555</v>
      </c>
      <c r="K22" s="10">
        <v>0</v>
      </c>
      <c r="L22" s="10">
        <v>0</v>
      </c>
      <c r="M22" s="11">
        <f>M21/M18*100</f>
        <v>83.067205086459609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83.067205086459609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99.864123160136486</v>
      </c>
      <c r="J23" s="11">
        <f>J21/J19*100</f>
        <v>44.526113457375679</v>
      </c>
      <c r="K23" s="10">
        <v>0</v>
      </c>
      <c r="L23" s="10">
        <v>0</v>
      </c>
      <c r="M23" s="11">
        <f>M21/M19*100</f>
        <v>96.590122234033629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96.590122234033629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2384456</v>
      </c>
      <c r="J26" s="8">
        <f t="shared" si="2"/>
        <v>377701</v>
      </c>
      <c r="K26" s="10">
        <v>0</v>
      </c>
      <c r="L26" s="10">
        <v>0</v>
      </c>
      <c r="M26" s="9">
        <f>I26+J26+K26+L26</f>
        <v>2762157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2762157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2234906.2599999998</v>
      </c>
      <c r="J27" s="8">
        <f t="shared" si="2"/>
        <v>140540.18</v>
      </c>
      <c r="K27" s="10">
        <v>0</v>
      </c>
      <c r="L27" s="10">
        <v>0</v>
      </c>
      <c r="M27" s="9">
        <f>I27+J27+K27+L27</f>
        <v>2375446.44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2375446.44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2231869.54</v>
      </c>
      <c r="J29" s="8">
        <f t="shared" si="2"/>
        <v>62577.08</v>
      </c>
      <c r="K29" s="10">
        <v>0</v>
      </c>
      <c r="L29" s="10">
        <v>0</v>
      </c>
      <c r="M29" s="9">
        <f>I29+J29+K29+L29</f>
        <v>2294446.62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2294446.62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93.600785252485267</v>
      </c>
      <c r="J30" s="11">
        <f>J29/J26*100</f>
        <v>16.567888356133555</v>
      </c>
      <c r="K30" s="10">
        <v>0</v>
      </c>
      <c r="L30" s="10">
        <v>0</v>
      </c>
      <c r="M30" s="11">
        <f>M29/M26*100</f>
        <v>83.067205086459609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83.067205086459609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99.864123160136486</v>
      </c>
      <c r="J31" s="11">
        <f>J29/J27*100</f>
        <v>44.526113457375679</v>
      </c>
      <c r="K31" s="10">
        <v>0</v>
      </c>
      <c r="L31" s="10">
        <v>0</v>
      </c>
      <c r="M31" s="11">
        <f>M29/M27*100</f>
        <v>96.590122234033629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96.590122234033629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2384456</v>
      </c>
      <c r="J34" s="8">
        <f t="shared" si="3"/>
        <v>377701</v>
      </c>
      <c r="K34" s="10">
        <v>0</v>
      </c>
      <c r="L34" s="10">
        <v>0</v>
      </c>
      <c r="M34" s="9">
        <f>I34+J34+K34+L34</f>
        <v>2762157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2762157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2234906.2599999998</v>
      </c>
      <c r="J35" s="8">
        <f t="shared" si="3"/>
        <v>140540.18</v>
      </c>
      <c r="K35" s="10">
        <v>0</v>
      </c>
      <c r="L35" s="10">
        <v>0</v>
      </c>
      <c r="M35" s="9">
        <f>I35+J35+K35+L35</f>
        <v>2375446.44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2375446.44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2231869.54</v>
      </c>
      <c r="J37" s="8">
        <f t="shared" si="3"/>
        <v>62577.08</v>
      </c>
      <c r="K37" s="10">
        <v>0</v>
      </c>
      <c r="L37" s="10">
        <v>0</v>
      </c>
      <c r="M37" s="9">
        <f>I37+J37+K37+L37</f>
        <v>2294446.62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2294446.62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93.600785252485267</v>
      </c>
      <c r="J38" s="11">
        <f>J37/J34*100</f>
        <v>16.567888356133555</v>
      </c>
      <c r="K38" s="10">
        <v>0</v>
      </c>
      <c r="L38" s="10">
        <v>0</v>
      </c>
      <c r="M38" s="11">
        <f>M37/M34*100</f>
        <v>83.067205086459609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83.067205086459609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99.864123160136486</v>
      </c>
      <c r="J39" s="11">
        <f>J37/J35*100</f>
        <v>44.526113457375679</v>
      </c>
      <c r="K39" s="10">
        <v>0</v>
      </c>
      <c r="L39" s="10">
        <v>0</v>
      </c>
      <c r="M39" s="11">
        <f>M37/M35*100</f>
        <v>96.590122234033629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96.590122234033629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2384456</v>
      </c>
      <c r="J42" s="8">
        <f t="shared" si="4"/>
        <v>377701</v>
      </c>
      <c r="K42" s="10">
        <v>0</v>
      </c>
      <c r="L42" s="10">
        <v>0</v>
      </c>
      <c r="M42" s="9">
        <f>I42+J42+K42+L42</f>
        <v>2762157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2762157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2234906.2599999998</v>
      </c>
      <c r="J43" s="8">
        <f t="shared" si="4"/>
        <v>140540.18</v>
      </c>
      <c r="K43" s="10">
        <v>0</v>
      </c>
      <c r="L43" s="10">
        <v>0</v>
      </c>
      <c r="M43" s="9">
        <f>I43+J43+K43+L43</f>
        <v>2375446.44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2375446.44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2231869.54</v>
      </c>
      <c r="J45" s="8">
        <f t="shared" si="4"/>
        <v>62577.08</v>
      </c>
      <c r="K45" s="10">
        <v>0</v>
      </c>
      <c r="L45" s="10">
        <v>0</v>
      </c>
      <c r="M45" s="9">
        <f>I45+J45+K45+L45</f>
        <v>2294446.62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2294446.62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93.600785252485267</v>
      </c>
      <c r="J46" s="11">
        <f>J45/J42*100</f>
        <v>16.567888356133555</v>
      </c>
      <c r="K46" s="10">
        <v>0</v>
      </c>
      <c r="L46" s="10">
        <v>0</v>
      </c>
      <c r="M46" s="11">
        <f>M45/M42*100</f>
        <v>83.067205086459609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83.067205086459609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99.864123160136486</v>
      </c>
      <c r="J47" s="11">
        <f>J45/J43*100</f>
        <v>44.526113457375679</v>
      </c>
      <c r="K47" s="10">
        <v>0</v>
      </c>
      <c r="L47" s="10">
        <v>0</v>
      </c>
      <c r="M47" s="11">
        <f>M45/M43*100</f>
        <v>96.590122234033629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96.590122234033629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2384456</v>
      </c>
      <c r="J50" s="8">
        <f t="shared" si="5"/>
        <v>377701</v>
      </c>
      <c r="K50" s="10">
        <v>0</v>
      </c>
      <c r="L50" s="10">
        <v>0</v>
      </c>
      <c r="M50" s="9">
        <f>I50+J50+K50+L50</f>
        <v>2762157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2762157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2234906.2599999998</v>
      </c>
      <c r="J51" s="8">
        <f t="shared" si="5"/>
        <v>140540.18</v>
      </c>
      <c r="K51" s="10">
        <v>0</v>
      </c>
      <c r="L51" s="10">
        <v>0</v>
      </c>
      <c r="M51" s="9">
        <f>I51+J51+K51+L51</f>
        <v>2375446.44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2375446.44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2231869.54</v>
      </c>
      <c r="J53" s="8">
        <f t="shared" si="5"/>
        <v>62577.08</v>
      </c>
      <c r="K53" s="10">
        <v>0</v>
      </c>
      <c r="L53" s="10">
        <v>0</v>
      </c>
      <c r="M53" s="9">
        <f>I53+J53+K53+L53</f>
        <v>2294446.62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2294446.62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93.600785252485267</v>
      </c>
      <c r="J54" s="11">
        <f>J53/J50*100</f>
        <v>16.567888356133555</v>
      </c>
      <c r="K54" s="10">
        <v>0</v>
      </c>
      <c r="L54" s="10">
        <v>0</v>
      </c>
      <c r="M54" s="11">
        <f>M53/M50*100</f>
        <v>83.067205086459609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83.067205086459609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99.864123160136486</v>
      </c>
      <c r="J55" s="20">
        <f>J53/J51*100</f>
        <v>44.526113457375679</v>
      </c>
      <c r="K55" s="15">
        <v>0</v>
      </c>
      <c r="L55" s="15">
        <v>0</v>
      </c>
      <c r="M55" s="11">
        <f>M53/M51*100</f>
        <v>96.590122234033629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96.590122234033629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2384456</v>
      </c>
      <c r="J58" s="17">
        <v>377701</v>
      </c>
      <c r="K58" s="15">
        <v>0</v>
      </c>
      <c r="L58" s="15">
        <v>0</v>
      </c>
      <c r="M58" s="9">
        <f>I58+J58+K58+L58</f>
        <v>2762157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2762157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2234906.2599999998</v>
      </c>
      <c r="J59" s="17">
        <v>140540.18</v>
      </c>
      <c r="K59" s="15">
        <v>0</v>
      </c>
      <c r="L59" s="15">
        <v>0</v>
      </c>
      <c r="M59" s="9">
        <f>I59+J59+K59+L59</f>
        <v>2375446.44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2375446.44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2231869.54</v>
      </c>
      <c r="J61" s="17">
        <v>62577.08</v>
      </c>
      <c r="K61" s="15">
        <v>0</v>
      </c>
      <c r="L61" s="15">
        <v>0</v>
      </c>
      <c r="M61" s="9">
        <f>I61+J61+K61+L61</f>
        <v>2294446.62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2294446.62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93.600785252485267</v>
      </c>
      <c r="J62" s="20">
        <f>J61/J58*100</f>
        <v>16.567888356133555</v>
      </c>
      <c r="K62" s="15">
        <v>0</v>
      </c>
      <c r="L62" s="15">
        <v>0</v>
      </c>
      <c r="M62" s="11">
        <f>M61/M58*100</f>
        <v>83.067205086459609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83.067205086459609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99.864123160136486</v>
      </c>
      <c r="J63" s="20">
        <f>J61/J59*100</f>
        <v>44.526113457375679</v>
      </c>
      <c r="K63" s="15">
        <v>0</v>
      </c>
      <c r="L63" s="15">
        <v>0</v>
      </c>
      <c r="M63" s="11">
        <f>M61/M59*100</f>
        <v>96.590122234033629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96.590122234033629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78009669</v>
      </c>
      <c r="J66" s="8">
        <f t="shared" si="6"/>
        <v>80683019</v>
      </c>
      <c r="K66" s="10">
        <v>0</v>
      </c>
      <c r="L66" s="9">
        <f>L74</f>
        <v>0</v>
      </c>
      <c r="M66" s="9">
        <f>I66+J66+K66+L66</f>
        <v>158692688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158692688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75395528.599999994</v>
      </c>
      <c r="J67" s="8">
        <f t="shared" si="6"/>
        <v>85859436.169999987</v>
      </c>
      <c r="K67" s="10">
        <v>0</v>
      </c>
      <c r="L67" s="9">
        <f>L75</f>
        <v>0</v>
      </c>
      <c r="M67" s="9">
        <f>I67+J67+K67+L67</f>
        <v>161254964.76999998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161254964.76999998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69229791.850000009</v>
      </c>
      <c r="J69" s="8">
        <f t="shared" si="6"/>
        <v>47254026.630000025</v>
      </c>
      <c r="K69" s="10">
        <v>0</v>
      </c>
      <c r="L69" s="11">
        <f>L77</f>
        <v>0</v>
      </c>
      <c r="M69" s="9">
        <f>I69+J69+K69+L69</f>
        <v>116483818.48000003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116483818.48000003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88.745142413051397</v>
      </c>
      <c r="J70" s="11">
        <f>J69/J66*100</f>
        <v>58.567499352001228</v>
      </c>
      <c r="K70" s="10">
        <v>0</v>
      </c>
      <c r="L70" s="9">
        <v>0</v>
      </c>
      <c r="M70" s="11">
        <f>M69/M66*100</f>
        <v>73.402133361053174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73.402133361053174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91.822145338735666</v>
      </c>
      <c r="J71" s="11">
        <f>J69/J67*100</f>
        <v>55.03649771987552</v>
      </c>
      <c r="K71" s="10">
        <v>0</v>
      </c>
      <c r="L71" s="9" t="e">
        <f>L69/L67*100</f>
        <v>#DIV/0!</v>
      </c>
      <c r="M71" s="11">
        <f>M69/M67*100</f>
        <v>72.235802876607494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72.235802876607494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78009669</v>
      </c>
      <c r="J74" s="8">
        <f t="shared" si="7"/>
        <v>80683019</v>
      </c>
      <c r="K74" s="10">
        <v>0</v>
      </c>
      <c r="L74" s="11">
        <f>L82</f>
        <v>0</v>
      </c>
      <c r="M74" s="9">
        <f>I74+J74+K74+L74</f>
        <v>158692688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158692688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75395528.599999994</v>
      </c>
      <c r="J75" s="8">
        <f t="shared" si="7"/>
        <v>85859436.169999987</v>
      </c>
      <c r="K75" s="10">
        <v>0</v>
      </c>
      <c r="L75" s="11">
        <f>L83</f>
        <v>0</v>
      </c>
      <c r="M75" s="9">
        <f>I75+J75+K75+L75</f>
        <v>161254964.76999998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161254964.76999998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69229791.850000009</v>
      </c>
      <c r="J77" s="8">
        <f t="shared" si="7"/>
        <v>47254026.630000025</v>
      </c>
      <c r="K77" s="10">
        <v>0</v>
      </c>
      <c r="L77" s="9">
        <f>L85</f>
        <v>0</v>
      </c>
      <c r="M77" s="9">
        <f>I77+J77+K77+L77</f>
        <v>116483818.48000003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116483818.48000003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88.745142413051397</v>
      </c>
      <c r="J78" s="11">
        <f>J77/J74*100</f>
        <v>58.567499352001228</v>
      </c>
      <c r="K78" s="10">
        <v>0</v>
      </c>
      <c r="L78" s="9">
        <v>0</v>
      </c>
      <c r="M78" s="11">
        <f>M77/M74*100</f>
        <v>73.402133361053174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73.402133361053174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91.822145338735666</v>
      </c>
      <c r="J79" s="11">
        <f>J77/J75*100</f>
        <v>55.03649771987552</v>
      </c>
      <c r="K79" s="10">
        <v>0</v>
      </c>
      <c r="L79" s="9" t="e">
        <f>L77/L75*100</f>
        <v>#DIV/0!</v>
      </c>
      <c r="M79" s="11">
        <f>M77/M75*100</f>
        <v>72.235802876607494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72.235802876607494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78009669</v>
      </c>
      <c r="J82" s="8">
        <f t="shared" si="8"/>
        <v>80683019</v>
      </c>
      <c r="K82" s="10">
        <v>0</v>
      </c>
      <c r="L82" s="9">
        <f>L106+L146</f>
        <v>0</v>
      </c>
      <c r="M82" s="9">
        <f>I82+J82+K82+L82</f>
        <v>158692688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158692688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75395528.599999994</v>
      </c>
      <c r="J83" s="8">
        <f t="shared" si="8"/>
        <v>85859436.169999987</v>
      </c>
      <c r="K83" s="10">
        <v>0</v>
      </c>
      <c r="L83" s="9">
        <f>L107+L147</f>
        <v>0</v>
      </c>
      <c r="M83" s="9">
        <f>I83+J83+K83+L83</f>
        <v>161254964.76999998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161254964.76999998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69229791.850000009</v>
      </c>
      <c r="J85" s="8">
        <f t="shared" si="8"/>
        <v>47254026.630000025</v>
      </c>
      <c r="K85" s="10">
        <v>0</v>
      </c>
      <c r="L85" s="9">
        <f>L109+L149</f>
        <v>0</v>
      </c>
      <c r="M85" s="9">
        <f>I85+J85+K85+L85</f>
        <v>116483818.48000003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116483818.48000003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88.745142413051397</v>
      </c>
      <c r="J86" s="11">
        <f>J85/J82*100</f>
        <v>58.567499352001228</v>
      </c>
      <c r="K86" s="10">
        <v>0</v>
      </c>
      <c r="L86" s="11">
        <v>0</v>
      </c>
      <c r="M86" s="11">
        <f>M85/M82*100</f>
        <v>73.402133361053174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73.402133361053174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91.822145338735666</v>
      </c>
      <c r="J87" s="11">
        <f>J85/J83*100</f>
        <v>55.03649771987552</v>
      </c>
      <c r="K87" s="10">
        <v>0</v>
      </c>
      <c r="L87" s="11" t="e">
        <f>L85/L83*100</f>
        <v>#DIV/0!</v>
      </c>
      <c r="M87" s="11">
        <f>M85/M83*100</f>
        <v>72.235802876607494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72.235802876607494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10871936.130000003</v>
      </c>
      <c r="J93" s="8">
        <f t="shared" si="9"/>
        <v>1209182.0500000003</v>
      </c>
      <c r="K93" s="10">
        <v>0</v>
      </c>
      <c r="L93" s="10">
        <f>L101</f>
        <v>0</v>
      </c>
      <c r="M93" s="9">
        <f>I93+J93+K93+L93</f>
        <v>12081118.180000003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12081118.180000003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207.93807360461969</v>
      </c>
      <c r="J94" s="11">
        <f>J93/J90*100</f>
        <v>48.999949751207708</v>
      </c>
      <c r="K94" s="10">
        <v>0</v>
      </c>
      <c r="L94" s="10">
        <v>0</v>
      </c>
      <c r="M94" s="11">
        <f>M93/M90*100</f>
        <v>156.97571883157471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156.97571883157471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279.68463525036361</v>
      </c>
      <c r="J95" s="11">
        <f>J93/J91*100</f>
        <v>146.87781082442621</v>
      </c>
      <c r="K95" s="10">
        <v>0</v>
      </c>
      <c r="L95" s="10">
        <v>0</v>
      </c>
      <c r="M95" s="11">
        <f>M93/M91*100</f>
        <v>256.47375109714125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256.47375109714125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0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10871936.130000003</v>
      </c>
      <c r="J101" s="8">
        <f t="shared" si="10"/>
        <v>1209182.0500000003</v>
      </c>
      <c r="K101" s="10">
        <v>0</v>
      </c>
      <c r="L101" s="10">
        <f>L109</f>
        <v>0</v>
      </c>
      <c r="M101" s="9">
        <f>I101+J101+K101+L101</f>
        <v>12081118.180000003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12081118.180000003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207.93807360461969</v>
      </c>
      <c r="J102" s="11">
        <f>J101/J98*100</f>
        <v>48.999949751207708</v>
      </c>
      <c r="K102" s="10">
        <v>0</v>
      </c>
      <c r="L102" s="10">
        <v>0</v>
      </c>
      <c r="M102" s="11">
        <f>M101/M98*100</f>
        <v>156.97571883157471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156.97571883157471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279.68463525036361</v>
      </c>
      <c r="J103" s="20">
        <f>J101/J99*100</f>
        <v>146.87781082442621</v>
      </c>
      <c r="K103" s="15">
        <v>0</v>
      </c>
      <c r="L103" s="10">
        <v>0</v>
      </c>
      <c r="M103" s="11">
        <f>M101/M99*100</f>
        <v>256.47375109714125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256.47375109714125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11257674</v>
      </c>
      <c r="J106" s="17">
        <v>3455214</v>
      </c>
      <c r="K106" s="15">
        <v>0</v>
      </c>
      <c r="L106" s="10">
        <v>0</v>
      </c>
      <c r="M106" s="9">
        <f>I106+J106+K106+L106</f>
        <v>14712888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14712888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10879793.109999999</v>
      </c>
      <c r="J107" s="17">
        <v>1924942.96</v>
      </c>
      <c r="K107" s="15">
        <v>0</v>
      </c>
      <c r="L107" s="10">
        <v>0</v>
      </c>
      <c r="M107" s="9">
        <f>I107+J107+K107+L107</f>
        <v>12804736.07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12804736.07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10871936.130000003</v>
      </c>
      <c r="J109" s="17">
        <v>1209182.0500000003</v>
      </c>
      <c r="K109" s="10">
        <v>0</v>
      </c>
      <c r="L109" s="10">
        <v>0</v>
      </c>
      <c r="M109" s="9">
        <f>I109+J109+K109+L109</f>
        <v>12081118.180000003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12081118.180000003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96.573556224847181</v>
      </c>
      <c r="J110" s="20">
        <f>J109/J106*100</f>
        <v>34.995865668523003</v>
      </c>
      <c r="K110" s="10">
        <v>0</v>
      </c>
      <c r="L110" s="10">
        <v>0</v>
      </c>
      <c r="M110" s="11">
        <f>M109/M106*100</f>
        <v>82.112486549207759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82.112486549207759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99.927783737056771</v>
      </c>
      <c r="J111" s="20">
        <f>J109/J107*100</f>
        <v>62.816513274762201</v>
      </c>
      <c r="K111" s="10">
        <v>0</v>
      </c>
      <c r="L111" s="10">
        <v>0</v>
      </c>
      <c r="M111" s="11">
        <f>M109/M107*100</f>
        <v>94.348826199586028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94.348826199586028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66751995</v>
      </c>
      <c r="J130" s="8">
        <f t="shared" si="11"/>
        <v>77227805</v>
      </c>
      <c r="K130" s="8"/>
      <c r="L130" s="8">
        <f>L138</f>
        <v>0</v>
      </c>
      <c r="M130" s="9">
        <f>I130+J130+K130+L130</f>
        <v>143979800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143979800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64515735.490000002</v>
      </c>
      <c r="J131" s="8">
        <f t="shared" si="11"/>
        <v>83934493.209999993</v>
      </c>
      <c r="K131" s="8"/>
      <c r="L131" s="8">
        <f>L139</f>
        <v>0</v>
      </c>
      <c r="M131" s="9">
        <f>I131+J131+K131+L131</f>
        <v>148450228.69999999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148450228.69999999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58357855.720000006</v>
      </c>
      <c r="J133" s="8">
        <f t="shared" si="11"/>
        <v>46044844.580000028</v>
      </c>
      <c r="K133" s="8"/>
      <c r="L133" s="8">
        <f>L141</f>
        <v>0</v>
      </c>
      <c r="M133" s="9">
        <f>I133+J133+K133+L133</f>
        <v>104402700.30000004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104402700.30000004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87.424886282424978</v>
      </c>
      <c r="J134" s="11">
        <f>J133/J130*100</f>
        <v>59.622107063641174</v>
      </c>
      <c r="K134" s="11"/>
      <c r="L134" s="11">
        <v>0</v>
      </c>
      <c r="M134" s="11">
        <f>M133/M130*100</f>
        <v>72.512047037153849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72.512047037153849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90.45522813429838</v>
      </c>
      <c r="J135" s="11">
        <f>J133/J131*100</f>
        <v>54.858071835613622</v>
      </c>
      <c r="K135" s="11"/>
      <c r="L135" s="11" t="e">
        <f>L133/L131*100</f>
        <v>#DIV/0!</v>
      </c>
      <c r="M135" s="11">
        <f>M133/M131*100</f>
        <v>70.328419979052583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70.328419979052583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66751995</v>
      </c>
      <c r="J138" s="8">
        <f t="shared" si="12"/>
        <v>77227805</v>
      </c>
      <c r="K138" s="8"/>
      <c r="L138" s="8">
        <f>L146</f>
        <v>0</v>
      </c>
      <c r="M138" s="9">
        <f>I138+J138+K138+L138</f>
        <v>143979800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143979800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64515735.490000002</v>
      </c>
      <c r="J139" s="8">
        <f t="shared" si="12"/>
        <v>83934493.209999993</v>
      </c>
      <c r="K139" s="8"/>
      <c r="L139" s="8">
        <f>L147</f>
        <v>0</v>
      </c>
      <c r="M139" s="9">
        <f>I139+J139+K139+L139</f>
        <v>148450228.69999999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148450228.69999999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58357855.720000006</v>
      </c>
      <c r="J141" s="8">
        <f t="shared" si="12"/>
        <v>46044844.580000028</v>
      </c>
      <c r="K141" s="8"/>
      <c r="L141" s="8">
        <f>L149</f>
        <v>0</v>
      </c>
      <c r="M141" s="9">
        <f>I141+J141+K141+L141</f>
        <v>104402700.30000004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104402700.30000004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87.424886282424978</v>
      </c>
      <c r="J142" s="11">
        <f>J141/J138*100</f>
        <v>59.622107063641174</v>
      </c>
      <c r="K142" s="11"/>
      <c r="L142" s="11">
        <v>0</v>
      </c>
      <c r="M142" s="11">
        <f>M141/M138*100</f>
        <v>72.512047037153849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72.512047037153849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90.45522813429838</v>
      </c>
      <c r="J143" s="11">
        <f>J141/J139*100</f>
        <v>54.858071835613622</v>
      </c>
      <c r="K143" s="11"/>
      <c r="L143" s="11" t="e">
        <f>L141/L139*100</f>
        <v>#DIV/0!</v>
      </c>
      <c r="M143" s="11">
        <f>M141/M139*100</f>
        <v>70.328419979052583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70.328419979052583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66751995</v>
      </c>
      <c r="J146" s="17">
        <v>77227805</v>
      </c>
      <c r="K146" s="15">
        <v>0</v>
      </c>
      <c r="L146" s="9">
        <v>0</v>
      </c>
      <c r="M146" s="9">
        <f>I146+J146+K146+L146</f>
        <v>143979800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143979800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64515735.490000002</v>
      </c>
      <c r="J147" s="17">
        <v>83934493.209999993</v>
      </c>
      <c r="K147" s="15">
        <v>0</v>
      </c>
      <c r="L147" s="9">
        <v>0</v>
      </c>
      <c r="M147" s="9">
        <f>I147+J147+K147+L147</f>
        <v>148450228.69999999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148450228.69999999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58357855.720000006</v>
      </c>
      <c r="J149" s="17">
        <v>46044844.580000028</v>
      </c>
      <c r="K149" s="15">
        <v>0</v>
      </c>
      <c r="L149" s="9">
        <v>0</v>
      </c>
      <c r="M149" s="9">
        <f>I149+J149+K149+L149</f>
        <v>104402700.30000004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104402700.30000004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87.424886282424978</v>
      </c>
      <c r="J150" s="11">
        <f>J149/J146*100</f>
        <v>59.622107063641174</v>
      </c>
      <c r="K150" s="10">
        <v>0</v>
      </c>
      <c r="L150" s="11">
        <v>0</v>
      </c>
      <c r="M150" s="11">
        <f>M149/M146*100</f>
        <v>72.512047037153849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72.512047037153849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90.45522813429838</v>
      </c>
      <c r="J151" s="11">
        <f>J149/J147*100</f>
        <v>54.858071835613622</v>
      </c>
      <c r="K151" s="10">
        <v>0</v>
      </c>
      <c r="L151" s="11" t="e">
        <f>L149/L147*100</f>
        <v>#DIV/0!</v>
      </c>
      <c r="M151" s="11">
        <f>M149/M147*100</f>
        <v>70.328419979052583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70.328419979052583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2023-10-30T22:44:47Z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